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Purchasing\Solicitations\2026\2026-007 TXShare - Healthcare Benefits Consulting, Brokerage, and Ancillary Services\2026-007 Contract Documents\New folder\"/>
    </mc:Choice>
  </mc:AlternateContent>
  <xr:revisionPtr revIDLastSave="0" documentId="8_{F90E715A-9998-47B9-A506-E107D0BD9A87}" xr6:coauthVersionLast="47" xr6:coauthVersionMax="47" xr10:uidLastSave="{00000000-0000-0000-0000-000000000000}"/>
  <bookViews>
    <workbookView xWindow="2310" yWindow="1395" windowWidth="21600" windowHeight="11175" xr2:uid="{00000000-000D-0000-FFFF-FFFF00000000}"/>
  </bookViews>
  <sheets>
    <sheet name="Price_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D36" i="1"/>
  <c r="D37" i="1"/>
  <c r="F71" i="1"/>
  <c r="D71" i="1"/>
  <c r="F70" i="1"/>
  <c r="D70" i="1"/>
  <c r="F69" i="1"/>
  <c r="D69" i="1"/>
  <c r="F64" i="1"/>
  <c r="D64" i="1"/>
  <c r="F63" i="1"/>
  <c r="F65" i="1" s="1"/>
  <c r="D63" i="1"/>
  <c r="D65" i="1" s="1"/>
  <c r="F58" i="1"/>
  <c r="D58" i="1"/>
  <c r="F57" i="1"/>
  <c r="F59" i="1" s="1"/>
  <c r="D57" i="1"/>
  <c r="F52" i="1"/>
  <c r="D52" i="1"/>
  <c r="F51" i="1"/>
  <c r="D51" i="1"/>
  <c r="F50" i="1"/>
  <c r="D50" i="1"/>
  <c r="D53" i="1" s="1"/>
  <c r="F45" i="1"/>
  <c r="D45" i="1"/>
  <c r="F44" i="1"/>
  <c r="D44" i="1"/>
  <c r="F43" i="1"/>
  <c r="D43" i="1"/>
  <c r="F42" i="1"/>
  <c r="F46" i="1" s="1"/>
  <c r="D42" i="1"/>
  <c r="F37" i="1"/>
  <c r="F36" i="1"/>
  <c r="F35" i="1"/>
  <c r="F38" i="1" s="1"/>
  <c r="D35" i="1"/>
  <c r="F30" i="1"/>
  <c r="D30" i="1"/>
  <c r="F29" i="1"/>
  <c r="D29" i="1"/>
  <c r="F28" i="1"/>
  <c r="D28" i="1"/>
  <c r="F27" i="1"/>
  <c r="D27" i="1"/>
  <c r="F22" i="1"/>
  <c r="D22" i="1"/>
  <c r="F21" i="1"/>
  <c r="D21" i="1"/>
  <c r="F20" i="1"/>
  <c r="D20" i="1"/>
  <c r="F19" i="1"/>
  <c r="D19" i="1"/>
  <c r="F18" i="1"/>
  <c r="F23" i="1" s="1"/>
  <c r="D18" i="1"/>
  <c r="D23" i="1" s="1"/>
  <c r="F31" i="1" l="1"/>
  <c r="F72" i="1"/>
  <c r="C10" i="1" s="1"/>
  <c r="D31" i="1"/>
  <c r="D59" i="1"/>
  <c r="D46" i="1"/>
  <c r="D72" i="1"/>
  <c r="C7" i="1" s="1"/>
  <c r="F53" i="1"/>
  <c r="D38" i="1"/>
  <c r="C9" i="1" l="1"/>
  <c r="C8" i="1"/>
  <c r="C11" i="1"/>
</calcChain>
</file>

<file path=xl/sharedStrings.xml><?xml version="1.0" encoding="utf-8"?>
<sst xmlns="http://schemas.openxmlformats.org/spreadsheetml/2006/main" count="137" uniqueCount="58">
  <si>
    <t>Strategic Planning &amp; Advisory Services</t>
  </si>
  <si>
    <t>Qty</t>
  </si>
  <si>
    <t>Service Description</t>
  </si>
  <si>
    <t>Include (Y/N)</t>
  </si>
  <si>
    <t>Annual Fee</t>
  </si>
  <si>
    <t>Annual Price List</t>
  </si>
  <si>
    <t>Annual Hours</t>
  </si>
  <si>
    <t>Annual Hours List</t>
  </si>
  <si>
    <t>Strategic planning meetings (in-person or virtual)</t>
  </si>
  <si>
    <t>Y</t>
  </si>
  <si>
    <t>Monthly conference calls / check-ins</t>
  </si>
  <si>
    <t>Vendor management &amp; quarterly performance reviews</t>
  </si>
  <si>
    <t>Renewal strategy and negotiation support</t>
  </si>
  <si>
    <t>Executive / governing body briefing support</t>
  </si>
  <si>
    <t>Subtotal</t>
  </si>
  <si>
    <t>Vendor Evaluation &amp; Oversight (TPA, PBM, Network, Carrier)</t>
  </si>
  <si>
    <t>TPA market check / RFP management (as needed)</t>
  </si>
  <si>
    <t>N</t>
  </si>
  <si>
    <t>PBM market check / RFP management (as needed)</t>
  </si>
  <si>
    <t>Contract review support (operational + financial terms)</t>
  </si>
  <si>
    <t>Ongoing vendor issue escalation &amp; resolution</t>
  </si>
  <si>
    <t>Analytics &amp; Financial Modeling</t>
  </si>
  <si>
    <t>Monthly claims tracking &amp; dashboard reporting</t>
  </si>
  <si>
    <t>Quarterly utilization &amp; cost-driver deep dives</t>
  </si>
  <si>
    <t>Annual baseline financial model &amp; scenarios</t>
  </si>
  <si>
    <t>Compliance, Reporting &amp; Governance Support</t>
  </si>
  <si>
    <t>CAA compliance support (disclosures, documentation)</t>
  </si>
  <si>
    <t>ACA reporting support (1094/1095 coordination)</t>
  </si>
  <si>
    <t>SPD / plan document review support (fee language, governance)</t>
  </si>
  <si>
    <t>Public-sector audit / records support (as needed)</t>
  </si>
  <si>
    <t>Direct Contracting &amp; Provider Negotiation Support</t>
  </si>
  <si>
    <t>Direct contracting feasibility assessment</t>
  </si>
  <si>
    <t>Provider outreach, negotiation, and contracting support</t>
  </si>
  <si>
    <t>Direct-contract performance monitoring and optimization</t>
  </si>
  <si>
    <t>Implementation &amp; Project Management</t>
  </si>
  <si>
    <t>Implementation planning and coordination (vendor/plan changes)</t>
  </si>
  <si>
    <t>Open enrollment planning and execution support</t>
  </si>
  <si>
    <t>Member Navigation &amp; Clinical Coordination</t>
  </si>
  <si>
    <t>High-cost case navigation &amp; escalation support</t>
  </si>
  <si>
    <t>Site-of-care transitions (infusion, imaging, surgery) support</t>
  </si>
  <si>
    <t>Ancillary Benefits Brokerage &amp; Ongoing Support</t>
  </si>
  <si>
    <t>Ancillary program strategy (dental/vision/life/disability/voluntary)</t>
  </si>
  <si>
    <t>Ancillary renewal review &amp; negotiation support</t>
  </si>
  <si>
    <t>Ancillary RFP / market check (as needed)</t>
  </si>
  <si>
    <t>Number of Employees</t>
  </si>
  <si>
    <t>Annual Medical</t>
  </si>
  <si>
    <t>Annual RX</t>
  </si>
  <si>
    <t>Annual Med/RX Expenditures</t>
  </si>
  <si>
    <t>Projected Total BBC Fees</t>
  </si>
  <si>
    <t>Percent of Total Plan Spend</t>
  </si>
  <si>
    <t>Projected Total Hours</t>
  </si>
  <si>
    <t>Per Hour Rate (All Inclusive)</t>
  </si>
  <si>
    <t>CLIENT NAME HERE</t>
  </si>
  <si>
    <t>Exhibit 1 - Pricing</t>
  </si>
  <si>
    <t>Pricing is based on scope, complexity, required expertise, and anticipated time commitment for each service category. List pricing reflects standard rates and may be adjusted through negotiated discounts or scoped engagements, while remaining transparent and auditable.</t>
  </si>
  <si>
    <t>List pricing is subject to negotiated discounts based on scope, scale, client size and service mix.</t>
  </si>
  <si>
    <t>PEPM (per employee per month)</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</si>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</sst>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
  </numFmts>
  <fonts count="9" x14ac:knownFonts="1">
    <font>
      <sz val="11"/>
      <color theme="1"/>
      <name val="Calibri"/>
      <family val="2"/>
      <scheme val="minor"/>
    </font>
    <font>
      <b/>
      <sz val="12"/>
      <name val="Calibri"/>
    </font>
    <font>
      <b/>
      <sz val="11"/>
      <name val="Calibri"/>
    </font>
    <font>
      <sz val="11"/>
      <color rgb="FFFF0000"/>
      <name val="Calibri"/>
      <family val="2"/>
      <scheme val="minor"/>
    </font>
    <font>
      <b/>
      <sz val="16"/>
      <name val="Calibri"/>
      <family val="2"/>
    </font>
    <font>
      <sz val="16"/>
      <color theme="1"/>
      <name val="Calibri"/>
      <family val="2"/>
      <scheme val="minor"/>
    </font>
    <font>
      <b/>
      <sz val="18"/>
      <color theme="1"/>
      <name val="Calibri"/>
      <family val="2"/>
      <scheme val="minor"/>
    </font>
    <font>
      <b/>
      <sz val="11"/>
      <color rgb="FFFF0000"/>
      <name val="Calibri"/>
      <family val="2"/>
      <scheme val="minor"/>
    </font>
    <font>
      <i/>
      <sz val="11"/>
      <color theme="1"/>
      <name val="Calibri"/>
      <family val="2"/>
      <scheme val="minor"/>
    </font>
  </fonts>
  <fills count="7">
    <fill>
      <patternFill patternType="none"/>
    </fill>
    <fill>
      <patternFill patternType="gray125"/>
    </fill>
    <fill>
      <patternFill patternType="solid">
        <fgColor rgb="FFD9E1F2"/>
      </patternFill>
    </fill>
    <fill>
      <patternFill patternType="solid">
        <fgColor rgb="FFFFF2CC"/>
      </patternFill>
    </fill>
    <fill>
      <patternFill patternType="solid">
        <fgColor rgb="FFC6E0B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top style="thin">
        <color rgb="FFA6A6A6"/>
      </top>
      <bottom/>
      <diagonal/>
    </border>
  </borders>
  <cellStyleXfs count="1">
    <xf numFmtId="0" fontId="0" fillId="0" borderId="0"/>
  </cellStyleXfs>
  <cellXfs count="35">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xf numFmtId="1" fontId="0" fillId="0" borderId="1" xfId="0" applyNumberFormat="1" applyBorder="1"/>
    <xf numFmtId="0" fontId="0" fillId="4" borderId="1" xfId="0" applyFill="1" applyBorder="1"/>
    <xf numFmtId="0" fontId="2" fillId="4" borderId="1" xfId="0" applyFont="1" applyFill="1" applyBorder="1" applyAlignment="1">
      <alignment horizontal="left" vertical="center" wrapText="1"/>
    </xf>
    <xf numFmtId="164" fontId="0" fillId="4" borderId="1" xfId="0" applyNumberFormat="1" applyFill="1" applyBorder="1"/>
    <xf numFmtId="1" fontId="0" fillId="4" borderId="1" xfId="0" applyNumberFormat="1" applyFill="1" applyBorder="1"/>
    <xf numFmtId="0" fontId="6" fillId="0" borderId="2" xfId="0" applyFont="1" applyBorder="1"/>
    <xf numFmtId="0" fontId="0" fillId="0" borderId="2" xfId="0" applyBorder="1"/>
    <xf numFmtId="0" fontId="0" fillId="0" borderId="0" xfId="0" applyAlignment="1">
      <alignment horizontal="right"/>
    </xf>
    <xf numFmtId="0" fontId="7" fillId="0" borderId="0" xfId="0" applyFont="1" applyAlignment="1">
      <alignment horizontal="right"/>
    </xf>
    <xf numFmtId="165" fontId="0" fillId="0" borderId="0" xfId="0" applyNumberFormat="1" applyAlignment="1">
      <alignment horizontal="right"/>
    </xf>
    <xf numFmtId="165" fontId="3" fillId="0" borderId="0" xfId="0" applyNumberFormat="1" applyFont="1" applyAlignment="1">
      <alignment horizontal="right"/>
    </xf>
    <xf numFmtId="10" fontId="0" fillId="0" borderId="0" xfId="0" applyNumberFormat="1" applyAlignment="1">
      <alignment horizontal="right"/>
    </xf>
    <xf numFmtId="1" fontId="0" fillId="0" borderId="0" xfId="0" applyNumberFormat="1"/>
    <xf numFmtId="165" fontId="0" fillId="0" borderId="0" xfId="0" applyNumberFormat="1"/>
    <xf numFmtId="0" fontId="7" fillId="0" borderId="2" xfId="0" applyFont="1" applyBorder="1" applyAlignment="1">
      <alignment horizontal="right"/>
    </xf>
    <xf numFmtId="165" fontId="0" fillId="0" borderId="2" xfId="0" applyNumberFormat="1" applyBorder="1" applyAlignment="1">
      <alignment horizontal="right"/>
    </xf>
    <xf numFmtId="0" fontId="0" fillId="0" borderId="2" xfId="0" applyBorder="1" applyAlignment="1">
      <alignment horizontal="right"/>
    </xf>
    <xf numFmtId="165" fontId="0" fillId="5" borderId="2" xfId="0" applyNumberFormat="1" applyFill="1" applyBorder="1" applyAlignment="1">
      <alignment horizontal="right"/>
    </xf>
    <xf numFmtId="165" fontId="3" fillId="0" borderId="2" xfId="0" applyNumberFormat="1" applyFont="1" applyBorder="1" applyAlignment="1">
      <alignment horizontal="right"/>
    </xf>
    <xf numFmtId="10" fontId="0" fillId="0" borderId="2" xfId="0" applyNumberFormat="1" applyBorder="1" applyAlignment="1">
      <alignment horizontal="right"/>
    </xf>
    <xf numFmtId="1" fontId="0" fillId="0" borderId="2" xfId="0" applyNumberFormat="1" applyBorder="1"/>
    <xf numFmtId="165" fontId="0" fillId="0" borderId="2" xfId="0" applyNumberFormat="1" applyBorder="1"/>
    <xf numFmtId="0" fontId="8" fillId="0" borderId="0" xfId="0" applyFont="1" applyAlignment="1">
      <alignment vertical="top" wrapText="1"/>
    </xf>
    <xf numFmtId="0" fontId="8" fillId="6" borderId="0" xfId="0" applyFont="1" applyFill="1" applyAlignment="1">
      <alignment horizontal="center" vertical="center"/>
    </xf>
    <xf numFmtId="0" fontId="8" fillId="0" borderId="3" xfId="0" applyFont="1" applyBorder="1" applyAlignment="1">
      <alignment horizontal="center" vertical="top" wrapText="1"/>
    </xf>
    <xf numFmtId="0" fontId="8" fillId="0" borderId="0" xfId="0" applyFont="1" applyAlignment="1">
      <alignment horizontal="center" vertical="top" wrapText="1"/>
    </xf>
    <xf numFmtId="0" fontId="1" fillId="2" borderId="0" xfId="0" applyFont="1" applyFill="1" applyAlignment="1">
      <alignment horizontal="left" vertical="center" wrapText="1"/>
    </xf>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7"/>
  <sheetViews>
    <sheetView tabSelected="1" workbookViewId="0">
      <pane ySplit="15" topLeftCell="A16" activePane="bottomLeft" state="frozen"/>
      <selection pane="bottomLeft" activeCell="G19" sqref="G19"/>
    </sheetView>
  </sheetViews>
  <sheetFormatPr defaultRowHeight="15" x14ac:dyDescent="0.25"/>
  <cols>
    <col min="1" max="1" width="6" customWidth="1"/>
    <col min="2" max="2" width="46" customWidth="1"/>
    <col min="3" max="3" width="14.85546875" customWidth="1"/>
    <col min="4" max="4" width="14" customWidth="1"/>
    <col min="5" max="5" width="16" customWidth="1"/>
    <col min="6" max="6" width="12" customWidth="1"/>
    <col min="7" max="7" width="16" customWidth="1"/>
  </cols>
  <sheetData>
    <row r="1" spans="1:7" ht="23.25" x14ac:dyDescent="0.35">
      <c r="B1" s="10" t="s">
        <v>52</v>
      </c>
      <c r="D1" s="12"/>
    </row>
    <row r="2" spans="1:7" x14ac:dyDescent="0.25">
      <c r="B2" s="11" t="s">
        <v>44</v>
      </c>
      <c r="C2" s="19">
        <v>560</v>
      </c>
      <c r="D2" s="13"/>
    </row>
    <row r="3" spans="1:7" x14ac:dyDescent="0.25">
      <c r="B3" s="11" t="s">
        <v>45</v>
      </c>
      <c r="C3" s="20">
        <v>2600000</v>
      </c>
      <c r="D3" s="14"/>
    </row>
    <row r="4" spans="1:7" x14ac:dyDescent="0.25">
      <c r="B4" s="11" t="s">
        <v>46</v>
      </c>
      <c r="C4" s="20">
        <v>450000</v>
      </c>
      <c r="D4" s="14"/>
    </row>
    <row r="5" spans="1:7" x14ac:dyDescent="0.25">
      <c r="B5" s="11" t="s">
        <v>47</v>
      </c>
      <c r="C5" s="20">
        <f>SUM(C3:C4)</f>
        <v>3050000</v>
      </c>
      <c r="D5" s="14"/>
    </row>
    <row r="6" spans="1:7" x14ac:dyDescent="0.25">
      <c r="B6" s="11"/>
      <c r="C6" s="21"/>
      <c r="D6" s="12"/>
    </row>
    <row r="7" spans="1:7" x14ac:dyDescent="0.25">
      <c r="B7" s="11" t="s">
        <v>48</v>
      </c>
      <c r="C7" s="22">
        <f>SUM(D23+D31+D38+D46+D53+D59+D65+D72)</f>
        <v>209500</v>
      </c>
      <c r="D7" s="14"/>
    </row>
    <row r="8" spans="1:7" x14ac:dyDescent="0.25">
      <c r="B8" s="11" t="s">
        <v>56</v>
      </c>
      <c r="C8" s="23">
        <f>SUM(C7/C2)/12</f>
        <v>31.175595238095237</v>
      </c>
      <c r="D8" s="15"/>
    </row>
    <row r="9" spans="1:7" x14ac:dyDescent="0.25">
      <c r="B9" s="11" t="s">
        <v>49</v>
      </c>
      <c r="C9" s="24">
        <f>SUM(C7/C5)</f>
        <v>6.8688524590163932E-2</v>
      </c>
      <c r="D9" s="16"/>
    </row>
    <row r="10" spans="1:7" x14ac:dyDescent="0.25">
      <c r="B10" s="11" t="s">
        <v>50</v>
      </c>
      <c r="C10" s="25">
        <f>SUM(F23+F31+F38+F46+F53+F59+F65+F72)</f>
        <v>1409</v>
      </c>
      <c r="D10" s="17"/>
    </row>
    <row r="11" spans="1:7" x14ac:dyDescent="0.25">
      <c r="B11" s="11" t="s">
        <v>51</v>
      </c>
      <c r="C11" s="26">
        <f>SUM(C7/C10)</f>
        <v>148.68701206529454</v>
      </c>
      <c r="D11" s="18"/>
    </row>
    <row r="14" spans="1:7" x14ac:dyDescent="0.25">
      <c r="A14" s="28" t="s">
        <v>55</v>
      </c>
      <c r="B14" s="28"/>
      <c r="C14" s="28"/>
      <c r="D14" s="28"/>
      <c r="E14" s="28"/>
      <c r="F14" s="28"/>
      <c r="G14" s="28"/>
    </row>
    <row r="15" spans="1:7" ht="21" x14ac:dyDescent="0.35">
      <c r="A15" s="33" t="s">
        <v>53</v>
      </c>
      <c r="B15" s="34"/>
      <c r="C15" s="34"/>
      <c r="D15" s="34"/>
      <c r="E15" s="34"/>
      <c r="F15" s="34"/>
      <c r="G15" s="34"/>
    </row>
    <row r="16" spans="1:7" x14ac:dyDescent="0.25">
      <c r="A16" s="31" t="s">
        <v>0</v>
      </c>
      <c r="B16" s="32"/>
      <c r="C16" s="32"/>
      <c r="D16" s="32"/>
      <c r="E16" s="32"/>
      <c r="F16" s="32"/>
      <c r="G16" s="32"/>
    </row>
    <row r="17" spans="1:7" ht="30" x14ac:dyDescent="0.25">
      <c r="A17" s="1" t="s">
        <v>1</v>
      </c>
      <c r="B17" s="1" t="s">
        <v>2</v>
      </c>
      <c r="C17" s="1" t="s">
        <v>3</v>
      </c>
      <c r="D17" s="1" t="s">
        <v>4</v>
      </c>
      <c r="E17" s="1" t="s">
        <v>5</v>
      </c>
      <c r="F17" s="1" t="s">
        <v>6</v>
      </c>
      <c r="G17" s="1" t="s">
        <v>7</v>
      </c>
    </row>
    <row r="18" spans="1:7" x14ac:dyDescent="0.25">
      <c r="A18" s="2">
        <v>4</v>
      </c>
      <c r="B18" s="3" t="s">
        <v>8</v>
      </c>
      <c r="C18" s="2" t="s">
        <v>9</v>
      </c>
      <c r="D18" s="4">
        <f>IF(C18="Y",A18*E18,0)</f>
        <v>8000</v>
      </c>
      <c r="E18" s="4">
        <v>2000</v>
      </c>
      <c r="F18" s="5">
        <f>IF(C18="Y",A18*G18,0)</f>
        <v>48</v>
      </c>
      <c r="G18" s="5">
        <v>12</v>
      </c>
    </row>
    <row r="19" spans="1:7" x14ac:dyDescent="0.25">
      <c r="A19" s="2">
        <v>12</v>
      </c>
      <c r="B19" s="3" t="s">
        <v>10</v>
      </c>
      <c r="C19" s="2" t="s">
        <v>9</v>
      </c>
      <c r="D19" s="4">
        <f>IF(C19="Y",A19*E19,0)</f>
        <v>6000</v>
      </c>
      <c r="E19" s="4">
        <v>500</v>
      </c>
      <c r="F19" s="5">
        <f>IF(C19="Y",A19*G19,0)</f>
        <v>216</v>
      </c>
      <c r="G19" s="5">
        <v>18</v>
      </c>
    </row>
    <row r="20" spans="1:7" ht="30" x14ac:dyDescent="0.25">
      <c r="A20" s="2">
        <v>1</v>
      </c>
      <c r="B20" s="3" t="s">
        <v>11</v>
      </c>
      <c r="C20" s="2" t="s">
        <v>9</v>
      </c>
      <c r="D20" s="4">
        <f>IF(C20="Y",A20*E20,0)</f>
        <v>18000</v>
      </c>
      <c r="E20" s="4">
        <v>18000</v>
      </c>
      <c r="F20" s="5">
        <f>IF(C20="Y",A20*G20,0)</f>
        <v>80</v>
      </c>
      <c r="G20" s="5">
        <v>80</v>
      </c>
    </row>
    <row r="21" spans="1:7" x14ac:dyDescent="0.25">
      <c r="A21" s="2">
        <v>1</v>
      </c>
      <c r="B21" s="3" t="s">
        <v>12</v>
      </c>
      <c r="C21" s="2" t="s">
        <v>9</v>
      </c>
      <c r="D21" s="4">
        <f>IF(C21="Y",A21*E21,0)</f>
        <v>15000</v>
      </c>
      <c r="E21" s="4">
        <v>15000</v>
      </c>
      <c r="F21" s="5">
        <f>IF(C21="Y",A21*G21,0)</f>
        <v>60</v>
      </c>
      <c r="G21" s="5">
        <v>60</v>
      </c>
    </row>
    <row r="22" spans="1:7" x14ac:dyDescent="0.25">
      <c r="A22" s="2">
        <v>1</v>
      </c>
      <c r="B22" s="3" t="s">
        <v>13</v>
      </c>
      <c r="C22" s="2" t="s">
        <v>9</v>
      </c>
      <c r="D22" s="4">
        <f>IF(C22="Y",A22*E22,0)</f>
        <v>10000</v>
      </c>
      <c r="E22" s="4">
        <v>10000</v>
      </c>
      <c r="F22" s="5">
        <f>IF(C22="Y",A22*G22,0)</f>
        <v>40</v>
      </c>
      <c r="G22" s="5">
        <v>40</v>
      </c>
    </row>
    <row r="23" spans="1:7" x14ac:dyDescent="0.25">
      <c r="A23" s="6"/>
      <c r="B23" s="7" t="s">
        <v>14</v>
      </c>
      <c r="C23" s="6"/>
      <c r="D23" s="8">
        <f>SUM(D18:D22)</f>
        <v>57000</v>
      </c>
      <c r="E23" s="6"/>
      <c r="F23" s="9">
        <f>SUM(F18:F22)</f>
        <v>444</v>
      </c>
      <c r="G23" s="6"/>
    </row>
    <row r="25" spans="1:7" x14ac:dyDescent="0.25">
      <c r="A25" s="31" t="s">
        <v>15</v>
      </c>
      <c r="B25" s="32"/>
      <c r="C25" s="32"/>
      <c r="D25" s="32"/>
      <c r="E25" s="32"/>
      <c r="F25" s="32"/>
      <c r="G25" s="32"/>
    </row>
    <row r="26" spans="1:7" ht="30" x14ac:dyDescent="0.25">
      <c r="A26" s="1" t="s">
        <v>1</v>
      </c>
      <c r="B26" s="1" t="s">
        <v>2</v>
      </c>
      <c r="C26" s="1" t="s">
        <v>3</v>
      </c>
      <c r="D26" s="1" t="s">
        <v>4</v>
      </c>
      <c r="E26" s="1" t="s">
        <v>5</v>
      </c>
      <c r="F26" s="1" t="s">
        <v>6</v>
      </c>
      <c r="G26" s="1" t="s">
        <v>7</v>
      </c>
    </row>
    <row r="27" spans="1:7" x14ac:dyDescent="0.25">
      <c r="A27" s="2">
        <v>0</v>
      </c>
      <c r="B27" s="3" t="s">
        <v>16</v>
      </c>
      <c r="C27" s="2" t="s">
        <v>17</v>
      </c>
      <c r="D27" s="4">
        <f>IF(C27="Y",A27*E27,0)</f>
        <v>0</v>
      </c>
      <c r="E27" s="4">
        <v>12000</v>
      </c>
      <c r="F27" s="5">
        <f>IF(C27="Y",A27*G27,0)</f>
        <v>0</v>
      </c>
      <c r="G27" s="5">
        <v>0</v>
      </c>
    </row>
    <row r="28" spans="1:7" ht="30" x14ac:dyDescent="0.25">
      <c r="A28" s="2">
        <v>0</v>
      </c>
      <c r="B28" s="3" t="s">
        <v>18</v>
      </c>
      <c r="C28" s="2" t="s">
        <v>17</v>
      </c>
      <c r="D28" s="4">
        <f>IF(C28="Y",A28*E28,0)</f>
        <v>0</v>
      </c>
      <c r="E28" s="4">
        <v>12000</v>
      </c>
      <c r="F28" s="5">
        <f>IF(C28="Y",A28*G28,0)</f>
        <v>0</v>
      </c>
      <c r="G28" s="5">
        <v>0</v>
      </c>
    </row>
    <row r="29" spans="1:7" ht="30" x14ac:dyDescent="0.25">
      <c r="A29" s="2">
        <v>1</v>
      </c>
      <c r="B29" s="3" t="s">
        <v>19</v>
      </c>
      <c r="C29" s="2" t="s">
        <v>9</v>
      </c>
      <c r="D29" s="4">
        <f>IF(C29="Y",A29*E29,0)</f>
        <v>7500</v>
      </c>
      <c r="E29" s="4">
        <v>7500</v>
      </c>
      <c r="F29" s="5">
        <f>IF(C29="Y",A29*G29,0)</f>
        <v>30</v>
      </c>
      <c r="G29" s="5">
        <v>30</v>
      </c>
    </row>
    <row r="30" spans="1:7" x14ac:dyDescent="0.25">
      <c r="A30" s="2">
        <v>1</v>
      </c>
      <c r="B30" s="3" t="s">
        <v>20</v>
      </c>
      <c r="C30" s="2" t="s">
        <v>9</v>
      </c>
      <c r="D30" s="4">
        <f>IF(C30="Y",A30*E30,0)</f>
        <v>6000</v>
      </c>
      <c r="E30" s="4">
        <v>6000</v>
      </c>
      <c r="F30" s="5">
        <f>IF(C30="Y",A30*G30,0)</f>
        <v>25</v>
      </c>
      <c r="G30" s="5">
        <v>25</v>
      </c>
    </row>
    <row r="31" spans="1:7" x14ac:dyDescent="0.25">
      <c r="A31" s="6"/>
      <c r="B31" s="7" t="s">
        <v>14</v>
      </c>
      <c r="C31" s="6"/>
      <c r="D31" s="8">
        <f>SUM(D27:D30)</f>
        <v>13500</v>
      </c>
      <c r="E31" s="6"/>
      <c r="F31" s="9">
        <f>SUM(F27:F30)</f>
        <v>55</v>
      </c>
      <c r="G31" s="6"/>
    </row>
    <row r="33" spans="1:7" x14ac:dyDescent="0.25">
      <c r="A33" s="31" t="s">
        <v>21</v>
      </c>
      <c r="B33" s="32"/>
      <c r="C33" s="32"/>
      <c r="D33" s="32"/>
      <c r="E33" s="32"/>
      <c r="F33" s="32"/>
      <c r="G33" s="32"/>
    </row>
    <row r="34" spans="1:7" ht="30" x14ac:dyDescent="0.25">
      <c r="A34" s="1" t="s">
        <v>1</v>
      </c>
      <c r="B34" s="1" t="s">
        <v>2</v>
      </c>
      <c r="C34" s="1" t="s">
        <v>3</v>
      </c>
      <c r="D34" s="1" t="s">
        <v>4</v>
      </c>
      <c r="E34" s="1" t="s">
        <v>5</v>
      </c>
      <c r="F34" s="1" t="s">
        <v>6</v>
      </c>
      <c r="G34" s="1" t="s">
        <v>7</v>
      </c>
    </row>
    <row r="35" spans="1:7" x14ac:dyDescent="0.25">
      <c r="A35" s="2">
        <v>1</v>
      </c>
      <c r="B35" s="3" t="s">
        <v>22</v>
      </c>
      <c r="C35" s="2" t="s">
        <v>9</v>
      </c>
      <c r="D35" s="4">
        <f>IF(C35="Y",A35*E35,0)</f>
        <v>12000</v>
      </c>
      <c r="E35" s="4">
        <v>12000</v>
      </c>
      <c r="F35" s="5">
        <f>IF(C35="Y",A35*G35,0)</f>
        <v>60</v>
      </c>
      <c r="G35" s="5">
        <v>60</v>
      </c>
    </row>
    <row r="36" spans="1:7" x14ac:dyDescent="0.25">
      <c r="A36" s="2">
        <v>1</v>
      </c>
      <c r="B36" s="3" t="s">
        <v>23</v>
      </c>
      <c r="C36" s="2" t="s">
        <v>9</v>
      </c>
      <c r="D36" s="4">
        <f>IF(C36="Y",A36*E36,0)</f>
        <v>10000</v>
      </c>
      <c r="E36" s="4">
        <v>10000</v>
      </c>
      <c r="F36" s="5">
        <f>IF(C36="Y",A36*G36,0)</f>
        <v>40</v>
      </c>
      <c r="G36" s="5">
        <v>40</v>
      </c>
    </row>
    <row r="37" spans="1:7" x14ac:dyDescent="0.25">
      <c r="A37" s="2">
        <v>1</v>
      </c>
      <c r="B37" s="3" t="s">
        <v>24</v>
      </c>
      <c r="C37" s="2" t="s">
        <v>9</v>
      </c>
      <c r="D37" s="4">
        <f>IF(C37="Y",A37*E37,0)</f>
        <v>15000</v>
      </c>
      <c r="E37" s="4">
        <v>15000</v>
      </c>
      <c r="F37" s="5">
        <f>IF(C37="Y",A37*G37,0)</f>
        <v>50</v>
      </c>
      <c r="G37" s="5">
        <v>50</v>
      </c>
    </row>
    <row r="38" spans="1:7" x14ac:dyDescent="0.25">
      <c r="A38" s="6"/>
      <c r="B38" s="7" t="s">
        <v>14</v>
      </c>
      <c r="C38" s="6"/>
      <c r="D38" s="8">
        <f>SUM(D35:D37)</f>
        <v>37000</v>
      </c>
      <c r="E38" s="6"/>
      <c r="F38" s="9">
        <f>SUM(F35:F37)</f>
        <v>150</v>
      </c>
      <c r="G38" s="6"/>
    </row>
    <row r="40" spans="1:7" x14ac:dyDescent="0.25">
      <c r="A40" s="31" t="s">
        <v>25</v>
      </c>
      <c r="B40" s="32"/>
      <c r="C40" s="32"/>
      <c r="D40" s="32"/>
      <c r="E40" s="32"/>
      <c r="F40" s="32"/>
      <c r="G40" s="32"/>
    </row>
    <row r="41" spans="1:7" ht="30" x14ac:dyDescent="0.25">
      <c r="A41" s="1" t="s">
        <v>1</v>
      </c>
      <c r="B41" s="1" t="s">
        <v>2</v>
      </c>
      <c r="C41" s="1" t="s">
        <v>3</v>
      </c>
      <c r="D41" s="1" t="s">
        <v>4</v>
      </c>
      <c r="E41" s="1" t="s">
        <v>5</v>
      </c>
      <c r="F41" s="1" t="s">
        <v>6</v>
      </c>
      <c r="G41" s="1" t="s">
        <v>7</v>
      </c>
    </row>
    <row r="42" spans="1:7" ht="30" x14ac:dyDescent="0.25">
      <c r="A42" s="2">
        <v>1</v>
      </c>
      <c r="B42" s="3" t="s">
        <v>26</v>
      </c>
      <c r="C42" s="2" t="s">
        <v>9</v>
      </c>
      <c r="D42" s="4">
        <f>IF(C42="Y",A42*E42,0)</f>
        <v>8000</v>
      </c>
      <c r="E42" s="4">
        <v>8000</v>
      </c>
      <c r="F42" s="5">
        <f>IF(C42="Y",A42*G42,0)</f>
        <v>40</v>
      </c>
      <c r="G42" s="5">
        <v>40</v>
      </c>
    </row>
    <row r="43" spans="1:7" x14ac:dyDescent="0.25">
      <c r="A43" s="2">
        <v>1</v>
      </c>
      <c r="B43" s="3" t="s">
        <v>27</v>
      </c>
      <c r="C43" s="2" t="s">
        <v>17</v>
      </c>
      <c r="D43" s="4">
        <f>IF(C43="Y",A43*E43,0)</f>
        <v>0</v>
      </c>
      <c r="E43" s="4">
        <v>2500</v>
      </c>
      <c r="F43" s="5">
        <f>IF(C43="Y",A43*G43,0)</f>
        <v>0</v>
      </c>
      <c r="G43" s="5">
        <v>0</v>
      </c>
    </row>
    <row r="44" spans="1:7" ht="30" x14ac:dyDescent="0.25">
      <c r="A44" s="2">
        <v>1</v>
      </c>
      <c r="B44" s="3" t="s">
        <v>28</v>
      </c>
      <c r="C44" s="2" t="s">
        <v>9</v>
      </c>
      <c r="D44" s="4">
        <f>IF(C44="Y",A44*E44,0)</f>
        <v>5000</v>
      </c>
      <c r="E44" s="4">
        <v>5000</v>
      </c>
      <c r="F44" s="5">
        <f>IF(C44="Y",A44*G44,0)</f>
        <v>20</v>
      </c>
      <c r="G44" s="5">
        <v>20</v>
      </c>
    </row>
    <row r="45" spans="1:7" x14ac:dyDescent="0.25">
      <c r="A45" s="2">
        <v>1</v>
      </c>
      <c r="B45" s="3" t="s">
        <v>29</v>
      </c>
      <c r="C45" s="2" t="s">
        <v>17</v>
      </c>
      <c r="D45" s="4">
        <f>IF(C45="Y",A45*E45,0)</f>
        <v>0</v>
      </c>
      <c r="E45" s="4">
        <v>5000</v>
      </c>
      <c r="F45" s="5">
        <f>IF(C45="Y",A45*G45,0)</f>
        <v>0</v>
      </c>
      <c r="G45" s="5">
        <v>0</v>
      </c>
    </row>
    <row r="46" spans="1:7" x14ac:dyDescent="0.25">
      <c r="A46" s="6"/>
      <c r="B46" s="7" t="s">
        <v>14</v>
      </c>
      <c r="C46" s="6"/>
      <c r="D46" s="8">
        <f>SUM(D42:D45)</f>
        <v>13000</v>
      </c>
      <c r="E46" s="6"/>
      <c r="F46" s="9">
        <f>SUM(F42:F45)</f>
        <v>60</v>
      </c>
      <c r="G46" s="6"/>
    </row>
    <row r="48" spans="1:7" x14ac:dyDescent="0.25">
      <c r="A48" s="31" t="s">
        <v>30</v>
      </c>
      <c r="B48" s="32"/>
      <c r="C48" s="32"/>
      <c r="D48" s="32"/>
      <c r="E48" s="32"/>
      <c r="F48" s="32"/>
      <c r="G48" s="32"/>
    </row>
    <row r="49" spans="1:7" ht="30" x14ac:dyDescent="0.25">
      <c r="A49" s="1" t="s">
        <v>1</v>
      </c>
      <c r="B49" s="1" t="s">
        <v>2</v>
      </c>
      <c r="C49" s="1" t="s">
        <v>3</v>
      </c>
      <c r="D49" s="1" t="s">
        <v>4</v>
      </c>
      <c r="E49" s="1" t="s">
        <v>5</v>
      </c>
      <c r="F49" s="1" t="s">
        <v>6</v>
      </c>
      <c r="G49" s="1" t="s">
        <v>7</v>
      </c>
    </row>
    <row r="50" spans="1:7" x14ac:dyDescent="0.25">
      <c r="A50" s="2">
        <v>1</v>
      </c>
      <c r="B50" s="3" t="s">
        <v>31</v>
      </c>
      <c r="C50" s="2" t="s">
        <v>9</v>
      </c>
      <c r="D50" s="4">
        <f>IF(C50="Y",A50*E50,0)</f>
        <v>8500</v>
      </c>
      <c r="E50" s="4">
        <v>8500</v>
      </c>
      <c r="F50" s="5">
        <f>IF(C50="Y",A50*G50,0)</f>
        <v>50</v>
      </c>
      <c r="G50" s="5">
        <v>50</v>
      </c>
    </row>
    <row r="51" spans="1:7" ht="30" x14ac:dyDescent="0.25">
      <c r="A51" s="2">
        <v>1</v>
      </c>
      <c r="B51" s="3" t="s">
        <v>32</v>
      </c>
      <c r="C51" s="2" t="s">
        <v>9</v>
      </c>
      <c r="D51" s="4">
        <f>IF(C51="Y",A51*E51,0)</f>
        <v>8500</v>
      </c>
      <c r="E51" s="4">
        <v>8500</v>
      </c>
      <c r="F51" s="5">
        <f>IF(C51="Y",A51*G51,0)</f>
        <v>150</v>
      </c>
      <c r="G51" s="5">
        <v>150</v>
      </c>
    </row>
    <row r="52" spans="1:7" ht="30" x14ac:dyDescent="0.25">
      <c r="A52" s="2">
        <v>1</v>
      </c>
      <c r="B52" s="3" t="s">
        <v>33</v>
      </c>
      <c r="C52" s="2" t="s">
        <v>9</v>
      </c>
      <c r="D52" s="4">
        <f>IF(C52="Y",A52*E52,0)</f>
        <v>7500</v>
      </c>
      <c r="E52" s="4">
        <v>7500</v>
      </c>
      <c r="F52" s="5">
        <f>IF(C52="Y",A52*G52,0)</f>
        <v>120</v>
      </c>
      <c r="G52" s="5">
        <v>120</v>
      </c>
    </row>
    <row r="53" spans="1:7" x14ac:dyDescent="0.25">
      <c r="A53" s="6"/>
      <c r="B53" s="7" t="s">
        <v>14</v>
      </c>
      <c r="C53" s="6"/>
      <c r="D53" s="8">
        <f>SUM(D50:D52)</f>
        <v>24500</v>
      </c>
      <c r="E53" s="6"/>
      <c r="F53" s="9">
        <f>SUM(F50:F52)</f>
        <v>320</v>
      </c>
      <c r="G53" s="6"/>
    </row>
    <row r="55" spans="1:7" x14ac:dyDescent="0.25">
      <c r="A55" s="31" t="s">
        <v>34</v>
      </c>
      <c r="B55" s="32"/>
      <c r="C55" s="32"/>
      <c r="D55" s="32"/>
      <c r="E55" s="32"/>
      <c r="F55" s="32"/>
      <c r="G55" s="32"/>
    </row>
    <row r="56" spans="1:7" ht="30" x14ac:dyDescent="0.25">
      <c r="A56" s="1" t="s">
        <v>1</v>
      </c>
      <c r="B56" s="1" t="s">
        <v>2</v>
      </c>
      <c r="C56" s="1" t="s">
        <v>3</v>
      </c>
      <c r="D56" s="1" t="s">
        <v>4</v>
      </c>
      <c r="E56" s="1" t="s">
        <v>5</v>
      </c>
      <c r="F56" s="1" t="s">
        <v>6</v>
      </c>
      <c r="G56" s="1" t="s">
        <v>7</v>
      </c>
    </row>
    <row r="57" spans="1:7" ht="30" x14ac:dyDescent="0.25">
      <c r="A57" s="2">
        <v>1</v>
      </c>
      <c r="B57" s="3" t="s">
        <v>35</v>
      </c>
      <c r="C57" s="2" t="s">
        <v>9</v>
      </c>
      <c r="D57" s="4">
        <f>IF(C57="Y",A57*E57,0)</f>
        <v>6000</v>
      </c>
      <c r="E57" s="4">
        <v>6000</v>
      </c>
      <c r="F57" s="5">
        <f>IF(C57="Y",A57*G57,0)</f>
        <v>60</v>
      </c>
      <c r="G57" s="5">
        <v>60</v>
      </c>
    </row>
    <row r="58" spans="1:7" x14ac:dyDescent="0.25">
      <c r="A58" s="2">
        <v>1</v>
      </c>
      <c r="B58" s="3" t="s">
        <v>36</v>
      </c>
      <c r="C58" s="2" t="s">
        <v>9</v>
      </c>
      <c r="D58" s="4">
        <f>IF(C58="Y",A58*E58,0)</f>
        <v>8000</v>
      </c>
      <c r="E58" s="4">
        <v>8000</v>
      </c>
      <c r="F58" s="5">
        <f>IF(C58="Y",A58*G58,0)</f>
        <v>40</v>
      </c>
      <c r="G58" s="5">
        <v>40</v>
      </c>
    </row>
    <row r="59" spans="1:7" x14ac:dyDescent="0.25">
      <c r="A59" s="6"/>
      <c r="B59" s="7" t="s">
        <v>14</v>
      </c>
      <c r="C59" s="6"/>
      <c r="D59" s="8">
        <f>SUM(D57:D58)</f>
        <v>14000</v>
      </c>
      <c r="E59" s="6"/>
      <c r="F59" s="9">
        <f>SUM(F57:F58)</f>
        <v>100</v>
      </c>
      <c r="G59" s="6"/>
    </row>
    <row r="61" spans="1:7" x14ac:dyDescent="0.25">
      <c r="A61" s="31" t="s">
        <v>37</v>
      </c>
      <c r="B61" s="32"/>
      <c r="C61" s="32"/>
      <c r="D61" s="32"/>
      <c r="E61" s="32"/>
      <c r="F61" s="32"/>
      <c r="G61" s="32"/>
    </row>
    <row r="62" spans="1:7" ht="30" x14ac:dyDescent="0.25">
      <c r="A62" s="1" t="s">
        <v>1</v>
      </c>
      <c r="B62" s="1" t="s">
        <v>2</v>
      </c>
      <c r="C62" s="1" t="s">
        <v>3</v>
      </c>
      <c r="D62" s="1" t="s">
        <v>4</v>
      </c>
      <c r="E62" s="1" t="s">
        <v>5</v>
      </c>
      <c r="F62" s="1" t="s">
        <v>6</v>
      </c>
      <c r="G62" s="1" t="s">
        <v>7</v>
      </c>
    </row>
    <row r="63" spans="1:7" x14ac:dyDescent="0.25">
      <c r="A63" s="2">
        <v>1</v>
      </c>
      <c r="B63" s="3" t="s">
        <v>38</v>
      </c>
      <c r="C63" s="2" t="s">
        <v>9</v>
      </c>
      <c r="D63" s="4">
        <f>IF(C63="Y",A63*E63,0)</f>
        <v>25000</v>
      </c>
      <c r="E63" s="4">
        <v>25000</v>
      </c>
      <c r="F63" s="5">
        <f>IF(C63="Y",A63*G63,0)</f>
        <v>200</v>
      </c>
      <c r="G63" s="5">
        <v>200</v>
      </c>
    </row>
    <row r="64" spans="1:7" ht="30" x14ac:dyDescent="0.25">
      <c r="A64" s="2">
        <v>1</v>
      </c>
      <c r="B64" s="3" t="s">
        <v>39</v>
      </c>
      <c r="C64" s="2" t="s">
        <v>9</v>
      </c>
      <c r="D64" s="4">
        <f>IF(C64="Y",A64*E64,0)</f>
        <v>6000</v>
      </c>
      <c r="E64" s="4">
        <v>6000</v>
      </c>
      <c r="F64" s="5">
        <f>IF(C64="Y",A64*G64,0)</f>
        <v>30</v>
      </c>
      <c r="G64" s="5">
        <v>30</v>
      </c>
    </row>
    <row r="65" spans="1:7" x14ac:dyDescent="0.25">
      <c r="A65" s="6"/>
      <c r="B65" s="7" t="s">
        <v>14</v>
      </c>
      <c r="C65" s="6"/>
      <c r="D65" s="8">
        <f>SUM(D63:D64)</f>
        <v>31000</v>
      </c>
      <c r="E65" s="6"/>
      <c r="F65" s="9">
        <f>SUM(F63:F64)</f>
        <v>230</v>
      </c>
      <c r="G65" s="6"/>
    </row>
    <row r="67" spans="1:7" x14ac:dyDescent="0.25">
      <c r="A67" s="31" t="s">
        <v>40</v>
      </c>
      <c r="B67" s="32"/>
      <c r="C67" s="32"/>
      <c r="D67" s="32"/>
      <c r="E67" s="32"/>
      <c r="F67" s="32"/>
      <c r="G67" s="32"/>
    </row>
    <row r="68" spans="1:7" ht="30" x14ac:dyDescent="0.25">
      <c r="A68" s="1" t="s">
        <v>1</v>
      </c>
      <c r="B68" s="1" t="s">
        <v>2</v>
      </c>
      <c r="C68" s="1" t="s">
        <v>3</v>
      </c>
      <c r="D68" s="1" t="s">
        <v>4</v>
      </c>
      <c r="E68" s="1" t="s">
        <v>5</v>
      </c>
      <c r="F68" s="1" t="s">
        <v>6</v>
      </c>
      <c r="G68" s="1" t="s">
        <v>7</v>
      </c>
    </row>
    <row r="69" spans="1:7" ht="30" x14ac:dyDescent="0.25">
      <c r="A69" s="2">
        <v>1</v>
      </c>
      <c r="B69" s="3" t="s">
        <v>41</v>
      </c>
      <c r="C69" s="2" t="s">
        <v>9</v>
      </c>
      <c r="D69" s="4">
        <f>IF(C69="Y",A69*E69,0)</f>
        <v>6000</v>
      </c>
      <c r="E69" s="4">
        <v>6000</v>
      </c>
      <c r="F69" s="5">
        <f>IF(C69="Y",A69*G69,0)</f>
        <v>25</v>
      </c>
      <c r="G69" s="5">
        <v>25</v>
      </c>
    </row>
    <row r="70" spans="1:7" x14ac:dyDescent="0.25">
      <c r="A70" s="2">
        <v>1</v>
      </c>
      <c r="B70" s="3" t="s">
        <v>42</v>
      </c>
      <c r="C70" s="2" t="s">
        <v>9</v>
      </c>
      <c r="D70" s="4">
        <f>IF(C70="Y",A70*E70,0)</f>
        <v>6000</v>
      </c>
      <c r="E70" s="4">
        <v>6000</v>
      </c>
      <c r="F70" s="5">
        <f>IF(C70="Y",A70*G70,0)</f>
        <v>25</v>
      </c>
      <c r="G70" s="5">
        <v>25</v>
      </c>
    </row>
    <row r="71" spans="1:7" x14ac:dyDescent="0.25">
      <c r="A71" s="2">
        <v>1</v>
      </c>
      <c r="B71" s="3" t="s">
        <v>43</v>
      </c>
      <c r="C71" s="2" t="s">
        <v>57</v>
      </c>
      <c r="D71" s="4">
        <f>IF(C71="Y",A71*E71,0)</f>
        <v>7500</v>
      </c>
      <c r="E71" s="4">
        <v>7500</v>
      </c>
      <c r="F71" s="5">
        <f>IF(C71="Y",A71*G71,0)</f>
        <v>0</v>
      </c>
      <c r="G71" s="5">
        <v>0</v>
      </c>
    </row>
    <row r="72" spans="1:7" x14ac:dyDescent="0.25">
      <c r="A72" s="6"/>
      <c r="B72" s="7" t="s">
        <v>14</v>
      </c>
      <c r="C72" s="6"/>
      <c r="D72" s="8">
        <f>SUM(D69:D71)</f>
        <v>19500</v>
      </c>
      <c r="E72" s="6"/>
      <c r="F72" s="9">
        <f>SUM(F69:F71)</f>
        <v>50</v>
      </c>
      <c r="G72" s="6"/>
    </row>
    <row r="73" spans="1:7" ht="15" customHeight="1" x14ac:dyDescent="0.25">
      <c r="A73" s="29" t="s">
        <v>54</v>
      </c>
      <c r="B73" s="29"/>
      <c r="C73" s="29"/>
      <c r="D73" s="29"/>
      <c r="E73" s="29"/>
      <c r="F73" s="29"/>
      <c r="G73" s="29"/>
    </row>
    <row r="74" spans="1:7" x14ac:dyDescent="0.25">
      <c r="A74" s="30"/>
      <c r="B74" s="30"/>
      <c r="C74" s="30"/>
      <c r="D74" s="30"/>
      <c r="E74" s="30"/>
      <c r="F74" s="30"/>
      <c r="G74" s="30"/>
    </row>
    <row r="75" spans="1:7" x14ac:dyDescent="0.25">
      <c r="A75" s="30"/>
      <c r="B75" s="30"/>
      <c r="C75" s="30"/>
      <c r="D75" s="30"/>
      <c r="E75" s="30"/>
      <c r="F75" s="30"/>
      <c r="G75" s="30"/>
    </row>
    <row r="76" spans="1:7" x14ac:dyDescent="0.25">
      <c r="A76" s="27"/>
      <c r="B76" s="27"/>
      <c r="C76" s="27"/>
      <c r="D76" s="27"/>
      <c r="E76" s="27"/>
      <c r="F76" s="27"/>
      <c r="G76" s="27"/>
    </row>
    <row r="77" spans="1:7" x14ac:dyDescent="0.25">
      <c r="A77" s="27"/>
      <c r="B77" s="27"/>
      <c r="C77" s="27"/>
      <c r="D77" s="27"/>
      <c r="E77" s="27"/>
      <c r="F77" s="27"/>
      <c r="G77" s="27"/>
    </row>
  </sheetData>
  <mergeCells count="11">
    <mergeCell ref="A14:G14"/>
    <mergeCell ref="A73:G75"/>
    <mergeCell ref="A61:G61"/>
    <mergeCell ref="A33:G33"/>
    <mergeCell ref="A67:G67"/>
    <mergeCell ref="A55:G55"/>
    <mergeCell ref="A15:G15"/>
    <mergeCell ref="A40:G40"/>
    <mergeCell ref="A16:G16"/>
    <mergeCell ref="A25:G25"/>
    <mergeCell ref="A48:G48"/>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f8a5e4-606f-4cc0-8995-cb19e46c9fac"/>
    <lcf76f155ced4ddcb4097134ff3c332f xmlns="b1bb8f24-4bb4-442e-8c58-a0b81b2f78ae">
      <Terms xmlns="http://schemas.microsoft.com/office/infopath/2007/PartnerControls"/>
    </lcf76f155ced4ddcb4097134ff3c332f>
    <Notes xmlns="b1bb8f24-4bb4-442e-8c58-a0b81b2f78ae" xsi:nil="true"/>
    <Contact xmlns="b1bb8f24-4bb4-442e-8c58-a0b81b2f78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D3EECD37D78846A3D777EE083FD1AC" ma:contentTypeVersion="20" ma:contentTypeDescription="Create a new document." ma:contentTypeScope="" ma:versionID="96309757c4072cb7fb2edcff767a9593">
  <xsd:schema xmlns:xsd="http://www.w3.org/2001/XMLSchema" xmlns:xs="http://www.w3.org/2001/XMLSchema" xmlns:p="http://schemas.microsoft.com/office/2006/metadata/properties" xmlns:ns2="b1bb8f24-4bb4-442e-8c58-a0b81b2f78ae" xmlns:ns3="f6f8a5e4-606f-4cc0-8995-cb19e46c9fac" targetNamespace="http://schemas.microsoft.com/office/2006/metadata/properties" ma:root="true" ma:fieldsID="f75559be58bdfd045b8f31ed2f4ed18f" ns2:_="" ns3:_="">
    <xsd:import namespace="b1bb8f24-4bb4-442e-8c58-a0b81b2f78ae"/>
    <xsd:import namespace="f6f8a5e4-606f-4cc0-8995-cb19e46c9f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Contact"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b8f24-4bb4-442e-8c58-a0b81b2f78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a1a0a23-a819-4a34-ab8f-27c5c5ae89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act" ma:index="26" nillable="true" ma:displayName="Contact" ma:description="michelle@aaaelectrictx.com" ma:format="Dropdown" ma:internalName="Contact">
      <xsd:simpleType>
        <xsd:restriction base="dms:Text">
          <xsd:maxLength value="255"/>
        </xsd:restriction>
      </xsd:simpleType>
    </xsd:element>
    <xsd:element name="Notes" ma:index="27"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8a5e4-606f-4cc0-8995-cb19e46c9fa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2100c2-ae28-4fbc-a0e3-86137c6d2a1f}" ma:internalName="TaxCatchAll" ma:showField="CatchAllData" ma:web="f6f8a5e4-606f-4cc0-8995-cb19e46c9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0F5E9-26C9-4413-B564-A96F895C5A82}">
  <ds:schemaRefs>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f6f8a5e4-606f-4cc0-8995-cb19e46c9fac"/>
    <ds:schemaRef ds:uri="b1bb8f24-4bb4-442e-8c58-a0b81b2f78ae"/>
    <ds:schemaRef ds:uri="http://purl.org/dc/dcmitype/"/>
  </ds:schemaRefs>
</ds:datastoreItem>
</file>

<file path=customXml/itemProps2.xml><?xml version="1.0" encoding="utf-8"?>
<ds:datastoreItem xmlns:ds="http://schemas.openxmlformats.org/officeDocument/2006/customXml" ds:itemID="{87BEA380-78F9-4886-AF56-D22657C17B86}">
  <ds:schemaRefs>
    <ds:schemaRef ds:uri="http://schemas.microsoft.com/sharepoint/v3/contenttype/forms"/>
  </ds:schemaRefs>
</ds:datastoreItem>
</file>

<file path=customXml/itemProps3.xml><?xml version="1.0" encoding="utf-8"?>
<ds:datastoreItem xmlns:ds="http://schemas.openxmlformats.org/officeDocument/2006/customXml" ds:itemID="{C3052B32-E06E-4FF6-A61D-5955D83564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b8f24-4bb4-442e-8c58-a0b81b2f78ae"/>
    <ds:schemaRef ds:uri="f6f8a5e4-606f-4cc0-8995-cb19e46c9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dd4540-dfa8-4f47-92e3-d421298f2c89}"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Price_Sheet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Elisa Littrell</cp:lastModifiedBy>
  <dcterms:created xsi:type="dcterms:W3CDTF">2026-01-12T18:46:14Z</dcterms:created>
  <dcterms:modified xsi:type="dcterms:W3CDTF">2026-03-27T21:37:16Z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0x01010014D3EECD37D78846A3D777EE083FD1AC</vt:lpwstr>
  </property>
</Properties>
</file>